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oneywellprod.sharepoint.com/teams/ADLOB/TechPub/Shared Documents/Safety/0.ASD/10. VIS-IR Thermography Detector/Calculator/"/>
    </mc:Choice>
  </mc:AlternateContent>
  <xr:revisionPtr revIDLastSave="0" documentId="13_ncr:1_{2FA219D3-EDAA-40F5-B22E-31F8612D3E1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pot size ratio - 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0" i="1" l="1"/>
  <c r="F42" i="1"/>
  <c r="E29" i="1" l="1"/>
  <c r="E30" i="1"/>
  <c r="E20" i="1"/>
  <c r="E22" i="1" l="1"/>
  <c r="F22" i="1" l="1"/>
  <c r="F41" i="1" l="1"/>
  <c r="G41" i="1"/>
  <c r="G42" i="1"/>
  <c r="F35" i="1"/>
  <c r="F40" i="1"/>
  <c r="F36" i="1" l="1"/>
  <c r="G36" i="1"/>
  <c r="F37" i="1"/>
  <c r="G37" i="1"/>
  <c r="G35" i="1"/>
  <c r="F20" i="1" l="1"/>
  <c r="E27" i="1" s="1"/>
  <c r="E24" i="1" l="1"/>
</calcChain>
</file>

<file path=xl/sharedStrings.xml><?xml version="1.0" encoding="utf-8"?>
<sst xmlns="http://schemas.openxmlformats.org/spreadsheetml/2006/main" count="55" uniqueCount="47">
  <si>
    <t>Single-pixel measurement or ‘theoretical spot size ratio’</t>
  </si>
  <si>
    <t>Detector resolution</t>
  </si>
  <si>
    <t>Hor</t>
  </si>
  <si>
    <t>Vert</t>
  </si>
  <si>
    <t>FOV</t>
  </si>
  <si>
    <t>Distance</t>
  </si>
  <si>
    <t>HFOV (°)</t>
  </si>
  <si>
    <t>VFOV (°)</t>
  </si>
  <si>
    <t>IFOV</t>
  </si>
  <si>
    <t>mrad</t>
  </si>
  <si>
    <t xml:space="preserve"> mm</t>
  </si>
  <si>
    <t>INPUT</t>
  </si>
  <si>
    <t>RESULTS</t>
  </si>
  <si>
    <t>3x3 pixels</t>
  </si>
  <si>
    <t>Hor. FOV</t>
  </si>
  <si>
    <t>5x5 pixels</t>
  </si>
  <si>
    <t>88°</t>
  </si>
  <si>
    <t>42°</t>
  </si>
  <si>
    <t>22°</t>
  </si>
  <si>
    <t>Max. distance (m)</t>
  </si>
  <si>
    <t>Max. distance (ft)</t>
  </si>
  <si>
    <t>Horizontal FOV (m)</t>
  </si>
  <si>
    <t>m/ft:</t>
  </si>
  <si>
    <t>Set # pixels: 3 pixels minimum, CNPP 5 pixels minimum</t>
  </si>
  <si>
    <t>Theorethical max. distance (m) of a 50 x 50 cm square. Max distance for CNPP approved use</t>
  </si>
  <si>
    <t>Horizontal FOV (m) based on horizontal ° FOV of the selected lens</t>
  </si>
  <si>
    <t>Vertical FOV (m) based on vertical ° FOV of the selected lens</t>
  </si>
  <si>
    <t>ONLY CHANGE GREEN FIELDS !</t>
  </si>
  <si>
    <t># Pixels square</t>
  </si>
  <si>
    <t xml:space="preserve">Theorethical max. distance (m) of a n x n cm square. </t>
  </si>
  <si>
    <t>FTD-2216-S</t>
  </si>
  <si>
    <t>FTD-4231-S</t>
  </si>
  <si>
    <t>FTD-8865-S</t>
  </si>
  <si>
    <t xml:space="preserve">@5x5 max D. </t>
  </si>
  <si>
    <t>HOR FOV Meter</t>
  </si>
  <si>
    <t>VERT FOV Meter</t>
  </si>
  <si>
    <t>HOR FOV Feet</t>
  </si>
  <si>
    <t>VERT FOV Feet</t>
  </si>
  <si>
    <t>Minimum spot  size in cm that that camera can measure at set 'Distance '</t>
  </si>
  <si>
    <t>D max</t>
  </si>
  <si>
    <t>"n" cm</t>
  </si>
  <si>
    <t xml:space="preserve">in m </t>
  </si>
  <si>
    <t>SUMMARY</t>
  </si>
  <si>
    <t xml:space="preserve">Theoretical max. distance (m) </t>
  </si>
  <si>
    <t>Vertical FOV (m)</t>
  </si>
  <si>
    <t>Instructions</t>
  </si>
  <si>
    <t>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</si>
</sst>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0"/>
      <color rgb="FF1792E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4D7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4BD00"/>
        <bgColor indexed="64"/>
      </patternFill>
    </fill>
    <fill>
      <patternFill patternType="solid">
        <fgColor rgb="FF657887"/>
        <bgColor indexed="64"/>
      </patternFill>
    </fill>
    <fill>
      <patternFill patternType="solid">
        <fgColor rgb="FFD4D9DD"/>
        <bgColor indexed="64"/>
      </patternFill>
    </fill>
    <fill>
      <patternFill patternType="solid">
        <fgColor rgb="FF1792E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/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Dashed">
        <color indexed="64"/>
      </left>
      <right style="mediumDashed">
        <color indexed="64"/>
      </right>
      <top/>
      <bottom style="mediumDashed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4" xfId="0" applyFont="1" applyBorder="1"/>
    <xf numFmtId="0" fontId="5" fillId="0" borderId="0" xfId="0" applyFont="1" applyBorder="1"/>
    <xf numFmtId="0" fontId="5" fillId="0" borderId="5" xfId="0" applyFont="1" applyBorder="1"/>
    <xf numFmtId="0" fontId="5" fillId="0" borderId="4" xfId="0" applyFont="1" applyBorder="1" applyAlignment="1">
      <alignment horizontal="right"/>
    </xf>
    <xf numFmtId="0" fontId="6" fillId="0" borderId="4" xfId="0" applyFont="1" applyBorder="1"/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quotePrefix="1" applyFont="1" applyBorder="1" applyAlignment="1">
      <alignment horizontal="center"/>
    </xf>
    <xf numFmtId="0" fontId="5" fillId="0" borderId="9" xfId="0" applyFont="1" applyBorder="1"/>
    <xf numFmtId="0" fontId="5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6" fillId="0" borderId="1" xfId="0" quotePrefix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5" fillId="0" borderId="7" xfId="0" applyFont="1" applyBorder="1"/>
    <xf numFmtId="0" fontId="5" fillId="0" borderId="1" xfId="0" applyFont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164" fontId="5" fillId="4" borderId="12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5" borderId="1" xfId="0" applyFont="1" applyFill="1" applyBorder="1" applyAlignment="1" applyProtection="1">
      <alignment vertical="center"/>
      <protection hidden="1"/>
    </xf>
    <xf numFmtId="0" fontId="4" fillId="5" borderId="1" xfId="0" applyFont="1" applyFill="1" applyBorder="1" applyAlignment="1" applyProtection="1">
      <alignment horizontal="right" vertical="center"/>
      <protection hidden="1"/>
    </xf>
    <xf numFmtId="0" fontId="2" fillId="6" borderId="1" xfId="0" applyFont="1" applyFill="1" applyBorder="1" applyAlignment="1">
      <alignment vertical="center"/>
    </xf>
    <xf numFmtId="2" fontId="5" fillId="6" borderId="1" xfId="0" applyNumberFormat="1" applyFont="1" applyFill="1" applyBorder="1" applyAlignment="1">
      <alignment horizontal="left"/>
    </xf>
    <xf numFmtId="164" fontId="6" fillId="6" borderId="1" xfId="0" applyNumberFormat="1" applyFont="1" applyFill="1" applyBorder="1" applyAlignment="1">
      <alignment horizontal="center"/>
    </xf>
    <xf numFmtId="1" fontId="6" fillId="6" borderId="13" xfId="0" applyNumberFormat="1" applyFont="1" applyFill="1" applyBorder="1" applyAlignment="1">
      <alignment horizontal="center"/>
    </xf>
    <xf numFmtId="1" fontId="6" fillId="6" borderId="8" xfId="0" applyNumberFormat="1" applyFont="1" applyFill="1" applyBorder="1" applyAlignment="1">
      <alignment horizontal="center"/>
    </xf>
    <xf numFmtId="0" fontId="8" fillId="0" borderId="2" xfId="0" applyFont="1" applyBorder="1" applyAlignment="1" applyProtection="1">
      <alignment vertical="center"/>
      <protection hidden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>
      <alignment vertical="center"/>
    </xf>
    <xf numFmtId="0" fontId="3" fillId="7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5" borderId="16" xfId="0" applyFont="1" applyFill="1" applyBorder="1" applyAlignment="1" applyProtection="1">
      <alignment horizontal="left" vertical="center"/>
      <protection hidden="1"/>
    </xf>
    <xf numFmtId="0" fontId="4" fillId="5" borderId="18" xfId="0" applyFont="1" applyFill="1" applyBorder="1" applyAlignment="1" applyProtection="1">
      <alignment horizontal="left" vertical="center"/>
      <protection hidden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7" borderId="2" xfId="0" applyFont="1" applyFill="1" applyBorder="1" applyAlignment="1">
      <alignment horizontal="left" vertical="center"/>
    </xf>
    <xf numFmtId="0" fontId="7" fillId="7" borderId="14" xfId="0" applyFont="1" applyFill="1" applyBorder="1" applyAlignment="1">
      <alignment horizontal="left" vertical="center"/>
    </xf>
    <xf numFmtId="0" fontId="7" fillId="7" borderId="3" xfId="0" applyFont="1" applyFill="1" applyBorder="1" applyAlignment="1">
      <alignment horizontal="left" vertical="center"/>
    </xf>
    <xf numFmtId="0" fontId="4" fillId="5" borderId="6" xfId="0" applyFont="1" applyFill="1" applyBorder="1" applyAlignment="1" applyProtection="1">
      <alignment horizontal="left" vertical="center"/>
      <protection hidden="1"/>
    </xf>
    <xf numFmtId="0" fontId="4" fillId="5" borderId="15" xfId="0" applyFont="1" applyFill="1" applyBorder="1" applyAlignment="1" applyProtection="1">
      <alignment horizontal="left" vertical="center"/>
      <protection hidden="1"/>
    </xf>
    <xf numFmtId="0" fontId="4" fillId="5" borderId="7" xfId="0" applyFont="1" applyFill="1" applyBorder="1" applyAlignment="1" applyProtection="1">
      <alignment horizontal="left" vertical="center"/>
      <protection hidden="1"/>
    </xf>
    <xf numFmtId="0" fontId="5" fillId="0" borderId="14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792E5"/>
      <color rgb="FFD4D9DD"/>
      <color rgb="FF657887"/>
      <color rgb="FF84BD00"/>
      <color rgb="FFD4D7DE"/>
      <color rgb="FF636569"/>
      <color rgb="FFD0CF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421821</xdr:colOff>
      <xdr:row>1</xdr:row>
      <xdr:rowOff>81643</xdr:rowOff>
    </xdr:from>
    <xdr:to>
      <xdr:col>7</xdr:col>
      <xdr:colOff>1273628</xdr:colOff>
      <xdr:row>4</xdr:row>
      <xdr:rowOff>182540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BD160C8-C389-49DF-9207-09006B8EDF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4464" y="272143"/>
          <a:ext cx="3028950" cy="672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42"/>
  <sheetViews>
    <sheetView tabSelected="1" topLeftCell="A10" zoomScale="70" zoomScaleNormal="70" workbookViewId="0">
      <selection activeCell="H19" sqref="H19"/>
    </sheetView>
  </sheetViews>
  <sheetFormatPr defaultRowHeight="15" x14ac:dyDescent="0.25"/>
  <cols>
    <col min="1" max="1" width="12.5703125" customWidth="1"/>
    <col min="2" max="2" width="18.7109375" customWidth="1"/>
    <col min="3" max="3" width="12" bestFit="1" customWidth="1"/>
    <col min="4" max="4" width="13" bestFit="1" customWidth="1"/>
    <col min="5" max="5" width="12.5703125" customWidth="1"/>
    <col min="6" max="6" width="19.5703125" customWidth="1"/>
    <col min="7" max="7" width="13" bestFit="1" customWidth="1"/>
    <col min="8" max="8" width="90" bestFit="1" customWidth="1"/>
    <col min="9" max="9" width="67.140625" customWidth="1"/>
    <col min="10" max="10" width="13.85546875" customWidth="1"/>
    <col min="11" max="11" width="90" style="1" customWidth="1"/>
  </cols>
  <sheetData>
    <row r="1" spans="2:16" x14ac:dyDescent="0.25">
      <c r="B1" s="44"/>
      <c r="C1" s="44"/>
      <c r="D1" s="44"/>
      <c r="E1" s="44"/>
      <c r="F1" s="44"/>
      <c r="G1" s="44"/>
      <c r="H1" s="44"/>
    </row>
    <row r="2" spans="2:16" x14ac:dyDescent="0.25">
      <c r="B2" s="44"/>
      <c r="C2" s="44"/>
      <c r="D2" s="44"/>
      <c r="E2" s="44"/>
      <c r="F2" s="44"/>
      <c r="G2" s="44"/>
      <c r="H2" s="44"/>
    </row>
    <row r="3" spans="2:16" x14ac:dyDescent="0.25">
      <c r="B3" s="44"/>
      <c r="C3" s="44"/>
      <c r="D3" s="44"/>
      <c r="E3" s="44"/>
      <c r="F3" s="44"/>
      <c r="G3" s="44"/>
      <c r="H3" s="44"/>
    </row>
    <row r="4" spans="2:16" x14ac:dyDescent="0.25">
      <c r="B4" s="44"/>
      <c r="C4" s="44"/>
      <c r="D4" s="44"/>
      <c r="E4" s="44"/>
      <c r="F4" s="44"/>
      <c r="G4" s="44"/>
      <c r="H4" s="44"/>
    </row>
    <row r="5" spans="2:16" x14ac:dyDescent="0.25">
      <c r="B5" s="44"/>
      <c r="C5" s="44"/>
      <c r="D5" s="44"/>
      <c r="E5" s="44"/>
      <c r="F5" s="44"/>
      <c r="G5" s="44"/>
      <c r="H5" s="44"/>
      <c r="K5"/>
    </row>
    <row r="6" spans="2:16" x14ac:dyDescent="0.25">
      <c r="B6" s="44"/>
      <c r="C6" s="44"/>
      <c r="D6" s="44"/>
      <c r="E6" s="44"/>
      <c r="F6" s="44"/>
      <c r="G6" s="44"/>
      <c r="H6" s="44"/>
      <c r="K6"/>
    </row>
    <row r="7" spans="2:16" ht="15.75" x14ac:dyDescent="0.25">
      <c r="B7" s="45" t="s">
        <v>0</v>
      </c>
      <c r="C7" s="45"/>
      <c r="D7" s="45"/>
      <c r="E7" s="45"/>
      <c r="F7" s="45"/>
      <c r="G7" s="45"/>
      <c r="H7" s="45"/>
      <c r="K7"/>
    </row>
    <row r="8" spans="2:16" ht="18" x14ac:dyDescent="0.25">
      <c r="B8" s="46"/>
      <c r="C8" s="46"/>
      <c r="D8" s="46"/>
      <c r="E8" s="46"/>
      <c r="F8" s="46"/>
      <c r="G8" s="46"/>
      <c r="H8" s="46"/>
      <c r="K8"/>
    </row>
    <row r="9" spans="2:16" ht="18" customHeight="1" x14ac:dyDescent="0.25">
      <c r="B9" s="52" t="s">
        <v>45</v>
      </c>
      <c r="C9" s="53"/>
      <c r="D9" s="53"/>
      <c r="E9" s="53"/>
      <c r="F9" s="53"/>
      <c r="G9" s="53"/>
      <c r="H9" s="54"/>
      <c r="K9"/>
    </row>
    <row r="10" spans="2:16" ht="18" customHeight="1" x14ac:dyDescent="0.25">
      <c r="B10" s="55" t="s">
        <v>27</v>
      </c>
      <c r="C10" s="56"/>
      <c r="D10" s="56"/>
      <c r="E10" s="56"/>
      <c r="F10" s="56"/>
      <c r="G10" s="56"/>
      <c r="H10" s="57"/>
      <c r="K10"/>
    </row>
    <row r="11" spans="2:16" ht="18" customHeight="1" x14ac:dyDescent="0.25">
      <c r="B11" s="37"/>
      <c r="C11" s="37"/>
      <c r="D11" s="37"/>
      <c r="E11" s="37"/>
      <c r="F11" s="37"/>
      <c r="G11" s="37"/>
      <c r="H11" s="38"/>
      <c r="K11"/>
    </row>
    <row r="12" spans="2:16" x14ac:dyDescent="0.25">
      <c r="B12" s="36" t="s">
        <v>46</v>
      </c>
      <c r="C12" s="58"/>
      <c r="D12" s="58"/>
      <c r="E12" s="58"/>
      <c r="F12" s="58"/>
      <c r="G12" s="58"/>
      <c r="H12" s="59"/>
      <c r="K12"/>
    </row>
    <row r="13" spans="2:16" x14ac:dyDescent="0.25">
      <c r="B13" s="39"/>
      <c r="C13" s="40"/>
      <c r="D13" s="40"/>
      <c r="E13" s="40"/>
      <c r="F13" s="40"/>
      <c r="G13" s="40"/>
      <c r="H13" s="41"/>
      <c r="K13"/>
    </row>
    <row r="14" spans="2:16" s="2" customFormat="1" x14ac:dyDescent="0.25">
      <c r="B14" s="29" t="s">
        <v>11</v>
      </c>
      <c r="C14" s="49"/>
      <c r="D14" s="50"/>
      <c r="E14" s="29" t="s">
        <v>12</v>
      </c>
      <c r="F14" s="49"/>
      <c r="G14" s="51"/>
      <c r="H14" s="50"/>
      <c r="I14"/>
      <c r="J14"/>
      <c r="K14"/>
      <c r="L14"/>
      <c r="M14"/>
      <c r="N14"/>
      <c r="O14"/>
      <c r="P14"/>
    </row>
    <row r="15" spans="2:16" x14ac:dyDescent="0.25">
      <c r="B15" s="39"/>
      <c r="C15" s="40"/>
      <c r="D15" s="40"/>
      <c r="E15" s="40"/>
      <c r="F15" s="40"/>
      <c r="G15" s="40"/>
      <c r="H15" s="41"/>
      <c r="K15"/>
    </row>
    <row r="16" spans="2:16" x14ac:dyDescent="0.25">
      <c r="B16" s="29" t="s">
        <v>1</v>
      </c>
      <c r="C16" s="29"/>
      <c r="D16" s="4"/>
      <c r="E16" s="47" t="s">
        <v>8</v>
      </c>
      <c r="F16" s="48"/>
      <c r="G16" s="4"/>
      <c r="H16" s="5"/>
      <c r="K16"/>
    </row>
    <row r="17" spans="2:11" x14ac:dyDescent="0.25">
      <c r="B17" s="25" t="s">
        <v>2</v>
      </c>
      <c r="C17" s="26">
        <v>384</v>
      </c>
      <c r="D17" s="4"/>
      <c r="E17" s="12"/>
      <c r="F17" s="22" t="s">
        <v>28</v>
      </c>
      <c r="G17" s="4"/>
      <c r="H17" s="5"/>
      <c r="K17"/>
    </row>
    <row r="18" spans="2:11" x14ac:dyDescent="0.25">
      <c r="B18" s="25" t="s">
        <v>3</v>
      </c>
      <c r="C18" s="26">
        <v>288</v>
      </c>
      <c r="D18" s="4"/>
      <c r="E18" s="12"/>
      <c r="F18" s="28">
        <v>5</v>
      </c>
      <c r="G18" s="4"/>
      <c r="H18" s="31" t="s">
        <v>23</v>
      </c>
      <c r="K18"/>
    </row>
    <row r="19" spans="2:11" ht="15" customHeight="1" x14ac:dyDescent="0.25">
      <c r="B19" s="47" t="s">
        <v>4</v>
      </c>
      <c r="C19" s="48"/>
      <c r="D19" s="4"/>
      <c r="E19" s="15" t="s">
        <v>9</v>
      </c>
      <c r="F19" s="12"/>
      <c r="G19" s="4"/>
      <c r="H19" s="5"/>
      <c r="J19" s="1"/>
      <c r="K19"/>
    </row>
    <row r="20" spans="2:11" x14ac:dyDescent="0.25">
      <c r="B20" s="25" t="s">
        <v>6</v>
      </c>
      <c r="C20" s="28">
        <v>22</v>
      </c>
      <c r="D20" s="4"/>
      <c r="E20" s="23">
        <f>C20/C17*PI()/180*1000</f>
        <v>0.99992821728841796</v>
      </c>
      <c r="F20" s="23">
        <f>E20*F18</f>
        <v>4.9996410864420895</v>
      </c>
      <c r="G20" s="4"/>
      <c r="H20" s="5"/>
      <c r="I20" s="1"/>
      <c r="J20" s="1"/>
      <c r="K20"/>
    </row>
    <row r="21" spans="2:11" x14ac:dyDescent="0.25">
      <c r="B21" s="25" t="s">
        <v>7</v>
      </c>
      <c r="C21" s="28">
        <v>16</v>
      </c>
      <c r="D21" s="4"/>
      <c r="E21" s="21" t="s">
        <v>10</v>
      </c>
      <c r="F21" s="12"/>
      <c r="G21" s="4"/>
      <c r="H21" s="5"/>
      <c r="I21" s="1"/>
      <c r="J21" s="1"/>
      <c r="K21"/>
    </row>
    <row r="22" spans="2:11" ht="14.25" customHeight="1" x14ac:dyDescent="0.25">
      <c r="B22" s="47" t="s">
        <v>5</v>
      </c>
      <c r="C22" s="48"/>
      <c r="D22" s="4"/>
      <c r="E22" s="24">
        <f>E20*C23</f>
        <v>11.999138607461015</v>
      </c>
      <c r="F22" s="33">
        <f>E22*F18/10</f>
        <v>5.9995693037305076</v>
      </c>
      <c r="G22" s="4"/>
      <c r="H22" s="31" t="s">
        <v>38</v>
      </c>
      <c r="K22"/>
    </row>
    <row r="23" spans="2:11" x14ac:dyDescent="0.25">
      <c r="B23" s="20" t="s">
        <v>41</v>
      </c>
      <c r="C23" s="28">
        <v>12</v>
      </c>
      <c r="D23" s="4"/>
      <c r="E23" s="47" t="s">
        <v>43</v>
      </c>
      <c r="F23" s="48"/>
      <c r="G23" s="4"/>
      <c r="H23" s="5"/>
      <c r="K23"/>
    </row>
    <row r="24" spans="2:11" x14ac:dyDescent="0.25">
      <c r="B24" s="6"/>
      <c r="C24" s="8"/>
      <c r="D24" s="4"/>
      <c r="E24" s="35">
        <f>500/F20</f>
        <v>100.00717878647097</v>
      </c>
      <c r="F24" s="4"/>
      <c r="G24" s="4"/>
      <c r="H24" s="31" t="s">
        <v>24</v>
      </c>
      <c r="K24"/>
    </row>
    <row r="25" spans="2:11" ht="15" customHeight="1" thickBot="1" x14ac:dyDescent="0.3">
      <c r="B25" s="6"/>
      <c r="C25" s="8"/>
      <c r="D25" s="4"/>
      <c r="E25" s="4"/>
      <c r="F25" s="4"/>
      <c r="G25" s="4"/>
      <c r="H25" s="5"/>
      <c r="K25"/>
    </row>
    <row r="26" spans="2:11" ht="15.75" thickBot="1" x14ac:dyDescent="0.3">
      <c r="B26" s="3"/>
      <c r="C26" s="8"/>
      <c r="D26" s="4"/>
      <c r="E26" s="9" t="s">
        <v>39</v>
      </c>
      <c r="F26" s="10" t="s">
        <v>40</v>
      </c>
      <c r="G26" s="11"/>
      <c r="H26" s="5"/>
      <c r="I26" s="1"/>
      <c r="K26"/>
    </row>
    <row r="27" spans="2:11" ht="15.75" thickBot="1" x14ac:dyDescent="0.3">
      <c r="B27" s="3"/>
      <c r="C27" s="4"/>
      <c r="D27" s="4"/>
      <c r="E27" s="34">
        <f>F27*10/F20</f>
        <v>100.00717878647097</v>
      </c>
      <c r="F27" s="27">
        <v>50</v>
      </c>
      <c r="G27" s="11"/>
      <c r="H27" s="31" t="s">
        <v>29</v>
      </c>
      <c r="I27" s="1"/>
      <c r="K27"/>
    </row>
    <row r="28" spans="2:11" x14ac:dyDescent="0.25">
      <c r="B28" s="3"/>
      <c r="C28" s="4"/>
      <c r="D28" s="4"/>
      <c r="E28" s="4"/>
      <c r="F28" s="4"/>
      <c r="G28" s="4"/>
      <c r="H28" s="5"/>
      <c r="K28"/>
    </row>
    <row r="29" spans="2:11" x14ac:dyDescent="0.25">
      <c r="B29" s="43" t="s">
        <v>21</v>
      </c>
      <c r="C29" s="43"/>
      <c r="D29" s="43"/>
      <c r="E29" s="33">
        <f>2*TAN($C$20/2*PI()/180)*$C$23</f>
        <v>4.665127419305243</v>
      </c>
      <c r="F29" s="4"/>
      <c r="G29" s="4"/>
      <c r="H29" s="31" t="s">
        <v>25</v>
      </c>
      <c r="K29"/>
    </row>
    <row r="30" spans="2:11" x14ac:dyDescent="0.25">
      <c r="B30" s="43" t="s">
        <v>44</v>
      </c>
      <c r="C30" s="43"/>
      <c r="D30" s="43"/>
      <c r="E30" s="33">
        <f>2*TAN($C$21/2*PI()/180)*$C$23</f>
        <v>3.3729800328573951</v>
      </c>
      <c r="F30" s="4"/>
      <c r="G30" s="4"/>
      <c r="H30" s="31" t="s">
        <v>26</v>
      </c>
      <c r="K30"/>
    </row>
    <row r="31" spans="2:11" x14ac:dyDescent="0.25">
      <c r="B31" s="7"/>
      <c r="C31" s="4"/>
      <c r="D31" s="4"/>
      <c r="E31" s="4"/>
      <c r="F31" s="4"/>
      <c r="G31" s="4"/>
      <c r="H31" s="5"/>
      <c r="K31"/>
    </row>
    <row r="32" spans="2:11" x14ac:dyDescent="0.25">
      <c r="B32" s="29" t="s">
        <v>42</v>
      </c>
      <c r="C32" s="4"/>
      <c r="D32" s="4"/>
      <c r="E32" s="4"/>
      <c r="F32" s="30" t="s">
        <v>22</v>
      </c>
      <c r="G32" s="32">
        <v>3.28084</v>
      </c>
      <c r="H32" s="5"/>
      <c r="K32"/>
    </row>
    <row r="33" spans="2:11" x14ac:dyDescent="0.25">
      <c r="B33" s="12"/>
      <c r="C33" s="13" t="s">
        <v>14</v>
      </c>
      <c r="D33" s="42" t="s">
        <v>19</v>
      </c>
      <c r="E33" s="42"/>
      <c r="F33" s="42" t="s">
        <v>20</v>
      </c>
      <c r="G33" s="42"/>
      <c r="H33" s="5"/>
      <c r="K33"/>
    </row>
    <row r="34" spans="2:11" x14ac:dyDescent="0.25">
      <c r="B34" s="12"/>
      <c r="C34" s="13"/>
      <c r="D34" s="14" t="s">
        <v>15</v>
      </c>
      <c r="E34" s="14" t="s">
        <v>13</v>
      </c>
      <c r="F34" s="14" t="s">
        <v>15</v>
      </c>
      <c r="G34" s="14" t="s">
        <v>13</v>
      </c>
      <c r="H34" s="5"/>
      <c r="K34"/>
    </row>
    <row r="35" spans="2:11" x14ac:dyDescent="0.25">
      <c r="B35" s="13" t="s">
        <v>30</v>
      </c>
      <c r="C35" s="15" t="s">
        <v>18</v>
      </c>
      <c r="D35" s="15">
        <v>100</v>
      </c>
      <c r="E35" s="15">
        <v>167</v>
      </c>
      <c r="F35" s="16">
        <f>D35*$G$32</f>
        <v>328.084</v>
      </c>
      <c r="G35" s="16">
        <f t="shared" ref="F35:G37" si="0">E35*$G$32</f>
        <v>547.90027999999995</v>
      </c>
      <c r="H35" s="5"/>
      <c r="K35"/>
    </row>
    <row r="36" spans="2:11" x14ac:dyDescent="0.25">
      <c r="B36" s="13" t="s">
        <v>31</v>
      </c>
      <c r="C36" s="15" t="s">
        <v>17</v>
      </c>
      <c r="D36" s="15">
        <v>52</v>
      </c>
      <c r="E36" s="15">
        <v>87</v>
      </c>
      <c r="F36" s="16">
        <f t="shared" si="0"/>
        <v>170.60368</v>
      </c>
      <c r="G36" s="16">
        <f t="shared" si="0"/>
        <v>285.43308000000002</v>
      </c>
      <c r="H36" s="5"/>
    </row>
    <row r="37" spans="2:11" x14ac:dyDescent="0.25">
      <c r="B37" s="13" t="s">
        <v>32</v>
      </c>
      <c r="C37" s="15" t="s">
        <v>16</v>
      </c>
      <c r="D37" s="15">
        <v>25</v>
      </c>
      <c r="E37" s="15">
        <v>42</v>
      </c>
      <c r="F37" s="16">
        <f t="shared" si="0"/>
        <v>82.021000000000001</v>
      </c>
      <c r="G37" s="16">
        <f t="shared" si="0"/>
        <v>137.79527999999999</v>
      </c>
      <c r="H37" s="5"/>
    </row>
    <row r="38" spans="2:11" x14ac:dyDescent="0.25">
      <c r="B38" s="3"/>
      <c r="C38" s="4"/>
      <c r="D38" s="4"/>
      <c r="E38" s="4"/>
      <c r="F38" s="4"/>
      <c r="G38" s="4"/>
      <c r="H38" s="5"/>
    </row>
    <row r="39" spans="2:11" ht="30" x14ac:dyDescent="0.25">
      <c r="B39" s="12"/>
      <c r="C39" s="17" t="s">
        <v>33</v>
      </c>
      <c r="D39" s="18" t="s">
        <v>34</v>
      </c>
      <c r="E39" s="18" t="s">
        <v>35</v>
      </c>
      <c r="F39" s="18" t="s">
        <v>36</v>
      </c>
      <c r="G39" s="18" t="s">
        <v>37</v>
      </c>
      <c r="H39" s="5"/>
    </row>
    <row r="40" spans="2:11" x14ac:dyDescent="0.25">
      <c r="B40" s="13" t="s">
        <v>30</v>
      </c>
      <c r="C40" s="15" t="s">
        <v>18</v>
      </c>
      <c r="D40" s="15">
        <v>38.9</v>
      </c>
      <c r="E40" s="15">
        <v>28.1</v>
      </c>
      <c r="F40" s="16">
        <f t="shared" ref="F40:G42" si="1">D40*$G$32</f>
        <v>127.62467599999999</v>
      </c>
      <c r="G40" s="16">
        <f t="shared" si="1"/>
        <v>92.191603999999998</v>
      </c>
      <c r="H40" s="5"/>
    </row>
    <row r="41" spans="2:11" x14ac:dyDescent="0.25">
      <c r="B41" s="13" t="s">
        <v>31</v>
      </c>
      <c r="C41" s="15" t="s">
        <v>17</v>
      </c>
      <c r="D41" s="15">
        <v>39.9</v>
      </c>
      <c r="E41" s="15">
        <v>28.8</v>
      </c>
      <c r="F41" s="16">
        <f t="shared" si="1"/>
        <v>130.90551600000001</v>
      </c>
      <c r="G41" s="16">
        <f t="shared" si="1"/>
        <v>94.488191999999998</v>
      </c>
      <c r="H41" s="5"/>
    </row>
    <row r="42" spans="2:11" x14ac:dyDescent="0.25">
      <c r="B42" s="13" t="s">
        <v>32</v>
      </c>
      <c r="C42" s="15" t="s">
        <v>16</v>
      </c>
      <c r="D42" s="15">
        <v>48.3</v>
      </c>
      <c r="E42" s="15">
        <v>31.9</v>
      </c>
      <c r="F42" s="16">
        <f t="shared" si="1"/>
        <v>158.46457199999998</v>
      </c>
      <c r="G42" s="16">
        <f t="shared" si="1"/>
        <v>104.658796</v>
      </c>
      <c r="H42" s="19"/>
    </row>
  </sheetData>
  <protectedRanges>
    <protectedRange algorithmName="SHA-512" hashValue="iyiQ/XgmwMfxshNPtGa71ci776cBf9HLbd8XrjEVaieM5FzU1kw03ovXSrsfZPwlEaLf93pLNJRIKGHD2F+oqA==" saltValue="dQBp4TpfISzXeMb46YZ37Q==" spinCount="100000" sqref="D17 C17:C18 E16:E22 F19:F20" name="Range1"/>
  </protectedRanges>
  <mergeCells count="19">
    <mergeCell ref="B1:H6"/>
    <mergeCell ref="B7:H7"/>
    <mergeCell ref="B8:H8"/>
    <mergeCell ref="E16:F16"/>
    <mergeCell ref="B29:D29"/>
    <mergeCell ref="E23:F23"/>
    <mergeCell ref="B19:C19"/>
    <mergeCell ref="B22:C22"/>
    <mergeCell ref="C14:D14"/>
    <mergeCell ref="F14:H14"/>
    <mergeCell ref="B9:H9"/>
    <mergeCell ref="B10:H10"/>
    <mergeCell ref="C12:H12"/>
    <mergeCell ref="B11:H11"/>
    <mergeCell ref="B13:H13"/>
    <mergeCell ref="B15:H15"/>
    <mergeCell ref="D33:E33"/>
    <mergeCell ref="F33:G33"/>
    <mergeCell ref="B30:D30"/>
  </mergeCells>
  <pageMargins left="0.7" right="0.7" top="0.75" bottom="0.75" header="0.3" footer="0.3"/>
  <pageSetup paperSize="9" orientation="portrait" horizontalDpi="4294967294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C7195C4DD0484B88B1924DE228D611" ma:contentTypeVersion="18" ma:contentTypeDescription="Create a new document." ma:contentTypeScope="" ma:versionID="036b8087be86988f64405d063f29a744">
  <xsd:schema xmlns:xsd="http://www.w3.org/2001/XMLSchema" xmlns:xs="http://www.w3.org/2001/XMLSchema" xmlns:p="http://schemas.microsoft.com/office/2006/metadata/properties" xmlns:ns1="http://schemas.microsoft.com/sharepoint/v3" xmlns:ns2="3542ff51-2bb1-460d-a00b-ae80e7749960" xmlns:ns3="26e57fa1-7b76-43ff-aba0-ea3be4e81bb5" xmlns:ns4="213af126-92eb-4bb5-8bfd-1661103a2928" targetNamespace="http://schemas.microsoft.com/office/2006/metadata/properties" ma:root="true" ma:fieldsID="915d1fe5c4fdb8209925d3b346373fe0" ns1:_="" ns2:_="" ns3:_="" ns4:_="">
    <xsd:import namespace="http://schemas.microsoft.com/sharepoint/v3"/>
    <xsd:import namespace="3542ff51-2bb1-460d-a00b-ae80e7749960"/>
    <xsd:import namespace="26e57fa1-7b76-43ff-aba0-ea3be4e81bb5"/>
    <xsd:import namespace="213af126-92eb-4bb5-8bfd-1661103a29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42ff51-2bb1-460d-a00b-ae80e77499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8bc46713-8fa2-488a-ac8b-ad618560c9d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e57fa1-7b76-43ff-aba0-ea3be4e81bb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3af126-92eb-4bb5-8bfd-1661103a2928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d9bf0322-01ac-4827-b2ef-1e82e1763d6b}" ma:internalName="TaxCatchAll" ma:showField="CatchAllData" ma:web="26e57fa1-7b76-43ff-aba0-ea3be4e81b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213af126-92eb-4bb5-8bfd-1661103a2928" xsi:nil="true"/>
    <lcf76f155ced4ddcb4097134ff3c332f xmlns="3542ff51-2bb1-460d-a00b-ae80e774996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87EC09-769E-4EC6-9B12-1A70F8A7443D}"/>
</file>

<file path=customXml/itemProps2.xml><?xml version="1.0" encoding="utf-8"?>
<ds:datastoreItem xmlns:ds="http://schemas.openxmlformats.org/officeDocument/2006/customXml" ds:itemID="{607A96D5-410A-4453-A6E3-37D76D03F42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17a5c79-c574-4453-b55a-a2aa045b03e8"/>
    <ds:schemaRef ds:uri="http://purl.org/dc/terms/"/>
    <ds:schemaRef ds:uri="http://schemas.openxmlformats.org/package/2006/metadata/core-properties"/>
    <ds:schemaRef ds:uri="9248776d-1281-432a-a40d-71254fe7eb0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EBBD771-A3FC-4B10-B65F-388871A4E5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Spot size ratio - 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De Blonde</dc:creator>
  <cp:lastModifiedBy>Ali, Eman</cp:lastModifiedBy>
  <dcterms:created xsi:type="dcterms:W3CDTF">2020-08-21T15:33:02Z</dcterms:created>
  <dcterms:modified xsi:type="dcterms:W3CDTF">2022-05-19T09:26:43Z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0x010100EBC7195C4DD0484B88B1924DE228D611</vt:lpwstr>
  </property>
  <property fmtid="{D5CDD505-2E9C-101B-9397-08002B2CF9AE}" pid="3" name="MSIP_Label_d546e5e1-5d42-4630-bacd-c69bfdcbd5e8_Enabled">
    <vt:lpwstr>true</vt:lpwstr>
  </property>
  <property fmtid="{D5CDD505-2E9C-101B-9397-08002B2CF9AE}" pid="4" name="MSIP_Label_d546e5e1-5d42-4630-bacd-c69bfdcbd5e8_SetDate">
    <vt:lpwstr>2021-09-13T13:00:43Z</vt:lpwstr>
  </property>
  <property fmtid="{D5CDD505-2E9C-101B-9397-08002B2CF9AE}" pid="5" name="MSIP_Label_d546e5e1-5d42-4630-bacd-c69bfdcbd5e8_Method">
    <vt:lpwstr>Standard</vt:lpwstr>
  </property>
  <property fmtid="{D5CDD505-2E9C-101B-9397-08002B2CF9AE}" pid="6" name="MSIP_Label_d546e5e1-5d42-4630-bacd-c69bfdcbd5e8_Name">
    <vt:lpwstr>d546e5e1-5d42-4630-bacd-c69bfdcbd5e8</vt:lpwstr>
  </property>
  <property fmtid="{D5CDD505-2E9C-101B-9397-08002B2CF9AE}" pid="7" name="MSIP_Label_d546e5e1-5d42-4630-bacd-c69bfdcbd5e8_SiteId">
    <vt:lpwstr>96ece526-9c7d-48b0-8daf-8b93c90a5d18</vt:lpwstr>
  </property>
  <property fmtid="{D5CDD505-2E9C-101B-9397-08002B2CF9AE}" pid="8" name="MSIP_Label_d546e5e1-5d42-4630-bacd-c69bfdcbd5e8_ActionId">
    <vt:lpwstr>56b68d16-bff7-4a8a-89b8-7f62ca997b61</vt:lpwstr>
  </property>
  <property fmtid="{D5CDD505-2E9C-101B-9397-08002B2CF9AE}" pid="9" name="MSIP_Label_d546e5e1-5d42-4630-bacd-c69bfdcbd5e8_ContentBits">
    <vt:lpwstr>0</vt:lpwstr>
  </property>
  <property fmtid="{D5CDD505-2E9C-101B-9397-08002B2CF9AE}" pid="10" name="SmartTag">
    <vt:lpwstr>4</vt:lpwstr>
  </property>
</Properties>
</file>